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й бюджет\2023 год\Для открытого бюджета\"/>
    </mc:Choice>
  </mc:AlternateContent>
  <xr:revisionPtr revIDLastSave="0" documentId="13_ncr:1_{A2249601-ED45-4991-A74E-6D64F66FB0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 доходам" sheetId="8" r:id="rId1"/>
  </sheets>
  <definedNames>
    <definedName name="_xlnm.Print_Area" localSheetId="0">'По доходам'!$A$1:$J$38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D20" i="8" l="1"/>
  <c r="D35" i="8" l="1"/>
  <c r="I30" i="8" l="1"/>
  <c r="I29" i="8" s="1"/>
  <c r="G30" i="8"/>
  <c r="G29" i="8" s="1"/>
  <c r="E30" i="8"/>
  <c r="E29" i="8" s="1"/>
  <c r="B30" i="8"/>
  <c r="B29" i="8" s="1"/>
  <c r="C30" i="8"/>
  <c r="C29" i="8" s="1"/>
  <c r="B8" i="8" l="1"/>
  <c r="F36" i="8"/>
  <c r="D36" i="8"/>
  <c r="J9" i="8" l="1"/>
  <c r="J10" i="8"/>
  <c r="J11" i="8"/>
  <c r="J14" i="8"/>
  <c r="J15" i="8"/>
  <c r="J16" i="8"/>
  <c r="J17" i="8"/>
  <c r="J18" i="8"/>
  <c r="J19" i="8"/>
  <c r="J22" i="8"/>
  <c r="J23" i="8"/>
  <c r="J24" i="8"/>
  <c r="J25" i="8"/>
  <c r="J27" i="8"/>
  <c r="J31" i="8"/>
  <c r="J32" i="8"/>
  <c r="J33" i="8"/>
  <c r="J34" i="8"/>
  <c r="H9" i="8"/>
  <c r="H10" i="8"/>
  <c r="H11" i="8"/>
  <c r="H14" i="8"/>
  <c r="H15" i="8"/>
  <c r="H16" i="8"/>
  <c r="H17" i="8"/>
  <c r="H18" i="8"/>
  <c r="H19" i="8"/>
  <c r="H22" i="8"/>
  <c r="H23" i="8"/>
  <c r="H24" i="8"/>
  <c r="H25" i="8"/>
  <c r="H27" i="8"/>
  <c r="H31" i="8"/>
  <c r="H32" i="8"/>
  <c r="H33" i="8"/>
  <c r="H34" i="8"/>
  <c r="F9" i="8"/>
  <c r="F10" i="8"/>
  <c r="F11" i="8"/>
  <c r="F12" i="8"/>
  <c r="F13" i="8"/>
  <c r="F14" i="8"/>
  <c r="F15" i="8"/>
  <c r="F16" i="8"/>
  <c r="F17" i="8"/>
  <c r="F19" i="8"/>
  <c r="F22" i="8"/>
  <c r="F23" i="8"/>
  <c r="F24" i="8"/>
  <c r="F25" i="8"/>
  <c r="F27" i="8"/>
  <c r="F28" i="8"/>
  <c r="F31" i="8"/>
  <c r="F32" i="8"/>
  <c r="F33" i="8"/>
  <c r="F34" i="8"/>
  <c r="D9" i="8"/>
  <c r="D10" i="8"/>
  <c r="D11" i="8"/>
  <c r="D12" i="8"/>
  <c r="D13" i="8"/>
  <c r="D14" i="8"/>
  <c r="D15" i="8"/>
  <c r="D16" i="8"/>
  <c r="D17" i="8"/>
  <c r="D18" i="8"/>
  <c r="D19" i="8"/>
  <c r="D22" i="8"/>
  <c r="D23" i="8"/>
  <c r="D24" i="8"/>
  <c r="D25" i="8"/>
  <c r="D27" i="8"/>
  <c r="D28" i="8"/>
  <c r="D31" i="8"/>
  <c r="D32" i="8"/>
  <c r="D33" i="8"/>
  <c r="D34" i="8"/>
  <c r="B21" i="8"/>
  <c r="C21" i="8"/>
  <c r="E21" i="8"/>
  <c r="G21" i="8"/>
  <c r="I21" i="8"/>
  <c r="C8" i="8"/>
  <c r="E8" i="8"/>
  <c r="G8" i="8"/>
  <c r="I8" i="8"/>
  <c r="J8" i="8" l="1"/>
  <c r="D29" i="8"/>
  <c r="G7" i="8"/>
  <c r="G38" i="8" s="1"/>
  <c r="D8" i="8"/>
  <c r="J29" i="8"/>
  <c r="F30" i="8"/>
  <c r="J21" i="8"/>
  <c r="F21" i="8"/>
  <c r="C7" i="8"/>
  <c r="H21" i="8"/>
  <c r="D21" i="8"/>
  <c r="H8" i="8"/>
  <c r="F29" i="8"/>
  <c r="D30" i="8"/>
  <c r="H30" i="8"/>
  <c r="J30" i="8"/>
  <c r="I7" i="8"/>
  <c r="E7" i="8"/>
  <c r="B7" i="8"/>
  <c r="B38" i="8" s="1"/>
  <c r="F8" i="8"/>
  <c r="F7" i="8" l="1"/>
  <c r="C38" i="8"/>
  <c r="D7" i="8"/>
  <c r="H29" i="8"/>
  <c r="E38" i="8"/>
  <c r="H7" i="8"/>
  <c r="I38" i="8"/>
  <c r="J7" i="8"/>
  <c r="D38" i="8" l="1"/>
  <c r="F38" i="8"/>
  <c r="J38" i="8"/>
  <c r="H38" i="8"/>
</calcChain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<sst xmlns="http://schemas.openxmlformats.org/spreadsheetml/2006/main" count="46" uniqueCount="46">
  <si>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</si>
  <si>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</si>
  <si>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</si>
  <si>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</si>
  <si>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</si>
  <si>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</si>
  <si>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</si>
  <si>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</si>
  <si>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</si>
  <si>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Безвозмездные поступления от других бюджетов бюджетной системы Российской Федерации, всего</t>
  </si>
  <si>
    <t>Субвенции</t>
  </si>
  <si>
    <t>Иные межбюджетные трансферты</t>
  </si>
  <si>
    <t>Безвозмездные поступления</t>
  </si>
  <si>
    <t>ВСЕГО ДОХОДОВ</t>
  </si>
  <si>
    <t xml:space="preserve">Наименование кода вида доходов 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</si>
  <si>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</si>
  <si>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</si>
  <si>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</si>
  <si>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</si>
  <si>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</si>
  <si>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</si>
  <si>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</si>
  <si>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</si>
  <si>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</si>
  <si>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Дотации</t>
  </si>
  <si>
    <t>Прочие безвозмездные поступления</t>
  </si>
  <si>
    <t>Субсидии</t>
  </si>
  <si>
    <t>тыс. руб.</t>
  </si>
  <si>
    <t>Налоговые доходы</t>
  </si>
  <si>
    <t>Неналоговые доходы</t>
  </si>
  <si>
    <t>Налоговые и неналоговые доходы, в том числе:</t>
  </si>
  <si>
    <t>ДОХОДЫ</t>
  </si>
  <si>
    <t>Проект бюджета на 2024 год</t>
  </si>
  <si>
    <t>Темп роста / снижения 
показателей проекта 2025 года к проекту 2024 года, %</t>
  </si>
  <si>
    <t>Задолженность и перерасчеты по отмененным налогам, сборам и иным обязательным платежам</t>
  </si>
  <si>
    <t>Исполнение бюджета 
за 2022 год</t>
  </si>
  <si>
    <t>Оценка исполнения 
бюджета за 2023 год</t>
  </si>
  <si>
    <t>Темп роста / снижения 
показателей оценки за 2023 год 
к факту 2022 года, %</t>
  </si>
  <si>
    <t>Темп роста / снижения 
показателей проекта 2024  года 
к оценке 2023 года, %</t>
  </si>
  <si>
    <t>Проект бюджета на 2025год</t>
  </si>
  <si>
    <t>Проект бюджета на 2026 год</t>
  </si>
  <si>
    <t>Темп роста / снижения 
показателей проекта 2026 года к проекту 2025 года, %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</si>
  <si>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</si>
  <si>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</si>
  <si>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Сведения о расходах бюджета городского округа город Октябрьский Республики Башкортостан по муниципальным программам на 2024 год и на плановый период 2025 и 2026 годов в сравнении с ожидаемым исполнением за 2023 год и отчетом за 2022 год</t>
  </si>
  <si>
    <t>Сведения о доходах бюджета городского округа город Октябрьский Республики Башкортостан по видам доходов на 2024 год и на плановый период 2025 и 2026 годов в сравнении с ожидаемым исполнением за 2023г. и отчетом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</si>
</sst>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2" fillId="0" borderId="0"/>
    <xf numFmtId="0" fontId="3" fillId="0" borderId="0">
      <protection locked="0"/>
    </xf>
  </cellStyleXfs>
  <cellXfs count="33">
    <xf numFmtId="0" fontId="0" fillId="0" borderId="0" xfId="0"/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164" fontId="2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166" fontId="8" fillId="2" borderId="1" xfId="0" applyNumberFormat="1" applyFont="1" applyFill="1" applyBorder="1" applyAlignment="1">
      <alignment horizontal="right" vertical="top" wrapText="1"/>
    </xf>
    <xf numFmtId="166" fontId="8" fillId="2" borderId="3" xfId="0" applyNumberFormat="1" applyFont="1" applyFill="1" applyBorder="1" applyAlignment="1">
      <alignment horizontal="right" vertical="top" wrapText="1"/>
    </xf>
    <xf numFmtId="166" fontId="7" fillId="2" borderId="3" xfId="0" applyNumberFormat="1" applyFont="1" applyFill="1" applyBorder="1" applyAlignment="1">
      <alignment horizontal="right" vertical="top" wrapText="1"/>
    </xf>
    <xf numFmtId="166" fontId="6" fillId="2" borderId="3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166" fontId="6" fillId="0" borderId="3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center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J42"/>
  <sheetViews>
    <sheetView tabSelected="1" zoomScale="60" zoomScaleNormal="60" zoomScaleSheetLayoutView="70" workbookViewId="0">
      <selection sqref="A1:J1"/>
    </sheetView>
  </sheetViews>
  <sheetFormatPr defaultColWidth="9.109375" defaultRowHeight="15.6" x14ac:dyDescent="0.3"/>
  <cols>
    <col min="1" max="1" width="45.44140625" style="2" customWidth="1"/>
    <col min="2" max="3" width="18.44140625" style="2" customWidth="1"/>
    <col min="4" max="4" width="19.88671875" style="2" customWidth="1"/>
    <col min="5" max="5" width="18.44140625" style="2" customWidth="1"/>
    <col min="6" max="6" width="21" style="2" customWidth="1"/>
    <col min="7" max="7" width="18.44140625" style="2" customWidth="1"/>
    <col min="8" max="8" width="17.44140625" style="2" customWidth="1"/>
    <col min="9" max="9" width="21.109375" style="2" customWidth="1"/>
    <col min="10" max="10" width="19.33203125" style="2" customWidth="1"/>
    <col min="11" max="16384" width="9.109375" style="2"/>
  </cols>
  <sheetData>
    <row r="1" spans="1:10" ht="66" customHeight="1" x14ac:dyDescent="0.3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3" customFormat="1" ht="82.2" customHeight="1" x14ac:dyDescent="0.3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 x14ac:dyDescent="0.3">
      <c r="G3" s="31" t="s">
        <v>27</v>
      </c>
      <c r="H3" s="31"/>
      <c r="I3" s="31"/>
      <c r="J3" s="31"/>
    </row>
    <row r="4" spans="1:10" ht="121.8" x14ac:dyDescent="0.3">
      <c r="A4" s="14" t="s">
        <v>14</v>
      </c>
      <c r="B4" s="15" t="s">
        <v>35</v>
      </c>
      <c r="C4" s="16" t="s">
        <v>36</v>
      </c>
      <c r="D4" s="17" t="s">
        <v>37</v>
      </c>
      <c r="E4" s="18" t="s">
        <v>32</v>
      </c>
      <c r="F4" s="18" t="s">
        <v>38</v>
      </c>
      <c r="G4" s="18" t="s">
        <v>39</v>
      </c>
      <c r="H4" s="18" t="s">
        <v>33</v>
      </c>
      <c r="I4" s="18" t="s">
        <v>40</v>
      </c>
      <c r="J4" s="14" t="s">
        <v>41</v>
      </c>
    </row>
    <row r="5" spans="1:10" s="5" customFormat="1" ht="18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20.399999999999999" x14ac:dyDescent="0.3">
      <c r="A6" s="6"/>
      <c r="B6" s="4"/>
      <c r="C6" s="4"/>
      <c r="D6" s="7" t="s">
        <v>31</v>
      </c>
      <c r="E6" s="4"/>
      <c r="F6" s="4"/>
      <c r="G6" s="4"/>
      <c r="H6" s="4"/>
      <c r="I6" s="4"/>
      <c r="J6" s="4"/>
    </row>
    <row r="7" spans="1:10" s="9" customFormat="1" ht="34.799999999999997" x14ac:dyDescent="0.3">
      <c r="A7" s="8" t="s">
        <v>30</v>
      </c>
      <c r="B7" s="22">
        <f t="shared" ref="B7:I7" si="0">B8+B21</f>
        <v>1295716.2</v>
      </c>
      <c r="C7" s="22">
        <f t="shared" si="0"/>
        <v>1524511.1</v>
      </c>
      <c r="D7" s="22">
        <f t="shared" ref="D7:D20" si="1">C7/B7*100</f>
        <v>117.65779419906923</v>
      </c>
      <c r="E7" s="22">
        <f t="shared" si="0"/>
        <v>1546232</v>
      </c>
      <c r="F7" s="22">
        <f>E7/C7*100</f>
        <v>101.42477808131407</v>
      </c>
      <c r="G7" s="22">
        <f t="shared" si="0"/>
        <v>1547333</v>
      </c>
      <c r="H7" s="22">
        <f>G7/E7*100</f>
        <v>100.07120535598797</v>
      </c>
      <c r="I7" s="22">
        <f t="shared" si="0"/>
        <v>1500913</v>
      </c>
      <c r="J7" s="22">
        <f>I7/G7*100</f>
        <v>96.999999353726707</v>
      </c>
    </row>
    <row r="8" spans="1:10" s="9" customFormat="1" ht="17.399999999999999" x14ac:dyDescent="0.3">
      <c r="A8" s="8" t="s">
        <v>28</v>
      </c>
      <c r="B8" s="23">
        <f>B9+B10+B11+B12+B13+B14+B15+B16+B17+B18+B19+B20</f>
        <v>894572.5</v>
      </c>
      <c r="C8" s="23">
        <f t="shared" ref="C8:I8" si="2">C9+C10+C11+C12+C13+C14+C15+C16+C17+C18+C19+C20</f>
        <v>1096546</v>
      </c>
      <c r="D8" s="22">
        <f t="shared" si="1"/>
        <v>122.57765580766231</v>
      </c>
      <c r="E8" s="23">
        <f t="shared" si="2"/>
        <v>1202340</v>
      </c>
      <c r="F8" s="22">
        <f t="shared" ref="F8:F18" si="3">E8/C8*100</f>
        <v>109.64793086655735</v>
      </c>
      <c r="G8" s="23">
        <f t="shared" si="2"/>
        <v>1245716</v>
      </c>
      <c r="H8" s="22">
        <f>G8/E8*100</f>
        <v>103.60763178468653</v>
      </c>
      <c r="I8" s="23">
        <f t="shared" si="2"/>
        <v>1250275</v>
      </c>
      <c r="J8" s="22">
        <f>I8/G8*100</f>
        <v>100.36597426700789</v>
      </c>
    </row>
    <row r="9" spans="1:10" s="11" customFormat="1" ht="18" x14ac:dyDescent="0.3">
      <c r="A9" s="10" t="s">
        <v>0</v>
      </c>
      <c r="B9" s="24">
        <v>490469.3</v>
      </c>
      <c r="C9" s="24">
        <v>645759</v>
      </c>
      <c r="D9" s="21">
        <f t="shared" si="1"/>
        <v>131.66145159340249</v>
      </c>
      <c r="E9" s="26">
        <v>728153</v>
      </c>
      <c r="F9" s="21">
        <f t="shared" si="3"/>
        <v>112.75924919358459</v>
      </c>
      <c r="G9" s="27">
        <v>737939</v>
      </c>
      <c r="H9" s="21">
        <f>G9/E9*100</f>
        <v>101.34394831855393</v>
      </c>
      <c r="I9" s="28">
        <v>706708</v>
      </c>
      <c r="J9" s="21">
        <f>I9/G9*100</f>
        <v>95.767807366191519</v>
      </c>
    </row>
    <row r="10" spans="1:10" s="11" customFormat="1" ht="18" x14ac:dyDescent="0.3">
      <c r="A10" s="10" t="s">
        <v>1</v>
      </c>
      <c r="B10" s="24">
        <v>15609.4</v>
      </c>
      <c r="C10" s="24">
        <v>15479</v>
      </c>
      <c r="D10" s="21">
        <f t="shared" si="1"/>
        <v>99.164605942573075</v>
      </c>
      <c r="E10" s="26">
        <v>15367</v>
      </c>
      <c r="F10" s="21">
        <f t="shared" si="3"/>
        <v>99.276439046450022</v>
      </c>
      <c r="G10" s="27">
        <v>15987</v>
      </c>
      <c r="H10" s="21">
        <f>G10/E10*100</f>
        <v>104.03461963948722</v>
      </c>
      <c r="I10" s="28">
        <v>16044</v>
      </c>
      <c r="J10" s="21">
        <f>I10/G10*100</f>
        <v>100.35653968849689</v>
      </c>
    </row>
    <row r="11" spans="1:10" s="11" customFormat="1" ht="18" x14ac:dyDescent="0.3">
      <c r="A11" s="10" t="s">
        <v>2</v>
      </c>
      <c r="B11" s="24">
        <v>168134.7</v>
      </c>
      <c r="C11" s="24">
        <v>250344</v>
      </c>
      <c r="D11" s="21">
        <f t="shared" si="1"/>
        <v>148.89490390740281</v>
      </c>
      <c r="E11" s="26">
        <v>231947</v>
      </c>
      <c r="F11" s="21">
        <f t="shared" si="3"/>
        <v>92.651311794970127</v>
      </c>
      <c r="G11" s="27">
        <v>250426</v>
      </c>
      <c r="H11" s="21">
        <f>G11/E11*100</f>
        <v>107.9669062328894</v>
      </c>
      <c r="I11" s="28">
        <v>270426</v>
      </c>
      <c r="J11" s="21">
        <f>I11/G11*100</f>
        <v>107.98639118941324</v>
      </c>
    </row>
    <row r="12" spans="1:10" s="11" customFormat="1" ht="18" x14ac:dyDescent="0.3">
      <c r="A12" s="10" t="s">
        <v>3</v>
      </c>
      <c r="B12" s="24">
        <v>345.1</v>
      </c>
      <c r="C12" s="24">
        <v>-1220</v>
      </c>
      <c r="D12" s="21">
        <f t="shared" si="1"/>
        <v>-353.52071863228048</v>
      </c>
      <c r="E12" s="26">
        <v>0</v>
      </c>
      <c r="F12" s="21">
        <f t="shared" si="3"/>
        <v>0</v>
      </c>
      <c r="G12" s="27">
        <v>0</v>
      </c>
      <c r="H12" s="21"/>
      <c r="I12" s="28">
        <v>0</v>
      </c>
      <c r="J12" s="21"/>
    </row>
    <row r="13" spans="1:10" s="11" customFormat="1" ht="18" x14ac:dyDescent="0.3">
      <c r="A13" s="10" t="s">
        <v>4</v>
      </c>
      <c r="B13" s="24">
        <v>1094.9000000000001</v>
      </c>
      <c r="C13" s="24">
        <v>60</v>
      </c>
      <c r="D13" s="21">
        <f t="shared" si="1"/>
        <v>5.4799525070782718</v>
      </c>
      <c r="E13" s="26">
        <v>500</v>
      </c>
      <c r="F13" s="21">
        <f t="shared" si="3"/>
        <v>833.33333333333337</v>
      </c>
      <c r="G13" s="27">
        <v>500</v>
      </c>
      <c r="H13" s="21"/>
      <c r="I13" s="28">
        <v>500</v>
      </c>
      <c r="J13" s="21"/>
    </row>
    <row r="14" spans="1:10" s="11" customFormat="1" ht="54" x14ac:dyDescent="0.3">
      <c r="A14" s="10" t="s">
        <v>15</v>
      </c>
      <c r="B14" s="24">
        <v>35836.800000000003</v>
      </c>
      <c r="C14" s="24">
        <v>25913</v>
      </c>
      <c r="D14" s="21">
        <f t="shared" si="1"/>
        <v>72.308353424412886</v>
      </c>
      <c r="E14" s="26">
        <v>27912</v>
      </c>
      <c r="F14" s="21">
        <f t="shared" si="3"/>
        <v>107.71427468838036</v>
      </c>
      <c r="G14" s="27">
        <v>30532</v>
      </c>
      <c r="H14" s="21">
        <f t="shared" ref="H14:H19" si="4">G14/E14*100</f>
        <v>109.38664373746059</v>
      </c>
      <c r="I14" s="28">
        <v>35389</v>
      </c>
      <c r="J14" s="21">
        <f t="shared" ref="J14:J19" si="5">I14/G14*100</f>
        <v>115.90789990829293</v>
      </c>
    </row>
    <row r="15" spans="1:10" s="11" customFormat="1" ht="18" x14ac:dyDescent="0.3">
      <c r="A15" s="10" t="s">
        <v>5</v>
      </c>
      <c r="B15" s="24">
        <v>102272</v>
      </c>
      <c r="C15" s="24">
        <v>96538</v>
      </c>
      <c r="D15" s="21">
        <f t="shared" si="1"/>
        <v>94.393382352941174</v>
      </c>
      <c r="E15" s="26">
        <v>131342</v>
      </c>
      <c r="F15" s="21">
        <f t="shared" si="3"/>
        <v>136.05212455198989</v>
      </c>
      <c r="G15" s="27">
        <v>140149</v>
      </c>
      <c r="H15" s="21">
        <f t="shared" si="4"/>
        <v>106.70539507545188</v>
      </c>
      <c r="I15" s="28">
        <v>149511</v>
      </c>
      <c r="J15" s="21">
        <f t="shared" si="5"/>
        <v>106.68003339303169</v>
      </c>
    </row>
    <row r="16" spans="1:10" s="11" customFormat="1" ht="18" x14ac:dyDescent="0.3">
      <c r="A16" s="10" t="s">
        <v>6</v>
      </c>
      <c r="B16" s="24">
        <v>3680.9</v>
      </c>
      <c r="C16" s="24">
        <v>3900</v>
      </c>
      <c r="D16" s="21">
        <f t="shared" si="1"/>
        <v>105.9523486103942</v>
      </c>
      <c r="E16" s="26">
        <v>4052</v>
      </c>
      <c r="F16" s="21">
        <f t="shared" si="3"/>
        <v>103.8974358974359</v>
      </c>
      <c r="G16" s="27">
        <v>4092</v>
      </c>
      <c r="H16" s="21">
        <f t="shared" si="4"/>
        <v>100.98716683119446</v>
      </c>
      <c r="I16" s="28">
        <v>4133</v>
      </c>
      <c r="J16" s="21">
        <f t="shared" si="5"/>
        <v>101.0019550342131</v>
      </c>
    </row>
    <row r="17" spans="1:10" s="11" customFormat="1" ht="18" x14ac:dyDescent="0.3">
      <c r="A17" s="10" t="s">
        <v>7</v>
      </c>
      <c r="B17" s="24">
        <v>52350.2</v>
      </c>
      <c r="C17" s="24">
        <v>42405</v>
      </c>
      <c r="D17" s="21">
        <f t="shared" si="1"/>
        <v>81.002555864160982</v>
      </c>
      <c r="E17" s="26">
        <v>42405</v>
      </c>
      <c r="F17" s="21">
        <f t="shared" si="3"/>
        <v>100</v>
      </c>
      <c r="G17" s="27">
        <v>42607</v>
      </c>
      <c r="H17" s="21">
        <f t="shared" si="4"/>
        <v>100.47635891993869</v>
      </c>
      <c r="I17" s="28">
        <v>42907</v>
      </c>
      <c r="J17" s="21">
        <f t="shared" si="5"/>
        <v>100.70410965334335</v>
      </c>
    </row>
    <row r="18" spans="1:10" s="11" customFormat="1" ht="18" x14ac:dyDescent="0.3">
      <c r="A18" s="10" t="s">
        <v>8</v>
      </c>
      <c r="B18" s="24">
        <v>6139.2</v>
      </c>
      <c r="C18" s="24">
        <v>3068</v>
      </c>
      <c r="D18" s="21">
        <f t="shared" si="1"/>
        <v>49.973937972374252</v>
      </c>
      <c r="E18" s="26">
        <v>5126</v>
      </c>
      <c r="F18" s="21">
        <f t="shared" si="3"/>
        <v>167.07953063885267</v>
      </c>
      <c r="G18" s="27">
        <v>5903</v>
      </c>
      <c r="H18" s="21">
        <f t="shared" si="4"/>
        <v>115.15801794771751</v>
      </c>
      <c r="I18" s="28">
        <v>6086</v>
      </c>
      <c r="J18" s="21">
        <f t="shared" si="5"/>
        <v>103.10011858377098</v>
      </c>
    </row>
    <row r="19" spans="1:10" s="11" customFormat="1" ht="18" x14ac:dyDescent="0.3">
      <c r="A19" s="10" t="s">
        <v>16</v>
      </c>
      <c r="B19" s="24">
        <v>18652.599999999999</v>
      </c>
      <c r="C19" s="24">
        <v>14300</v>
      </c>
      <c r="D19" s="21">
        <f t="shared" si="1"/>
        <v>76.664915346922143</v>
      </c>
      <c r="E19" s="26">
        <v>15536</v>
      </c>
      <c r="F19" s="21">
        <f>E19/C19*100</f>
        <v>108.64335664335665</v>
      </c>
      <c r="G19" s="27">
        <v>17581</v>
      </c>
      <c r="H19" s="21">
        <f t="shared" si="4"/>
        <v>113.1629763130793</v>
      </c>
      <c r="I19" s="28">
        <v>18571</v>
      </c>
      <c r="J19" s="21">
        <f t="shared" si="5"/>
        <v>105.63107900574484</v>
      </c>
    </row>
    <row r="20" spans="1:10" s="11" customFormat="1" ht="54" x14ac:dyDescent="0.3">
      <c r="A20" s="10" t="s">
        <v>34</v>
      </c>
      <c r="B20" s="24">
        <v>-12.6</v>
      </c>
      <c r="C20" s="24">
        <v>0</v>
      </c>
      <c r="D20" s="21">
        <f t="shared" si="1"/>
        <v>0</v>
      </c>
      <c r="E20" s="21">
        <v>0</v>
      </c>
      <c r="F20" s="21"/>
      <c r="G20" s="21">
        <v>0</v>
      </c>
      <c r="H20" s="21"/>
      <c r="I20" s="25">
        <v>0</v>
      </c>
      <c r="J20" s="21"/>
    </row>
    <row r="21" spans="1:10" s="9" customFormat="1" ht="17.399999999999999" x14ac:dyDescent="0.3">
      <c r="A21" s="8" t="s">
        <v>29</v>
      </c>
      <c r="B21" s="23">
        <f t="shared" ref="B21:I21" si="6">B22+B23+B24+B25+B26+B27+B28</f>
        <v>401143.7</v>
      </c>
      <c r="C21" s="23">
        <f t="shared" si="6"/>
        <v>427965.1</v>
      </c>
      <c r="D21" s="22">
        <f t="shared" ref="D21:D25" si="7">C21/B21*100</f>
        <v>106.68623239003878</v>
      </c>
      <c r="E21" s="23">
        <f t="shared" si="6"/>
        <v>343892</v>
      </c>
      <c r="F21" s="22">
        <f>E21/C21*100</f>
        <v>80.355150455025424</v>
      </c>
      <c r="G21" s="23">
        <f t="shared" si="6"/>
        <v>301617</v>
      </c>
      <c r="H21" s="22">
        <f>G21/E21*100</f>
        <v>87.706896351180021</v>
      </c>
      <c r="I21" s="23">
        <f t="shared" si="6"/>
        <v>250638</v>
      </c>
      <c r="J21" s="22">
        <f>I21/G21*100</f>
        <v>83.098101234346871</v>
      </c>
    </row>
    <row r="22" spans="1:10" s="11" customFormat="1" ht="54" x14ac:dyDescent="0.3">
      <c r="A22" s="10" t="s">
        <v>17</v>
      </c>
      <c r="B22" s="24">
        <v>255772.9</v>
      </c>
      <c r="C22" s="24">
        <v>249854</v>
      </c>
      <c r="D22" s="21">
        <f t="shared" si="7"/>
        <v>97.685876807120692</v>
      </c>
      <c r="E22" s="26">
        <v>227724</v>
      </c>
      <c r="F22" s="21">
        <f>E22/C22*100</f>
        <v>91.142827411208145</v>
      </c>
      <c r="G22" s="27">
        <v>191130</v>
      </c>
      <c r="H22" s="21">
        <f>G22/E22*100</f>
        <v>83.930547504874326</v>
      </c>
      <c r="I22" s="28">
        <v>185091</v>
      </c>
      <c r="J22" s="21">
        <f>I22/G22*100</f>
        <v>96.840370428504158</v>
      </c>
    </row>
    <row r="23" spans="1:10" s="11" customFormat="1" ht="36" x14ac:dyDescent="0.3">
      <c r="A23" s="10" t="s">
        <v>18</v>
      </c>
      <c r="B23" s="24">
        <v>1297.2</v>
      </c>
      <c r="C23" s="24">
        <v>2487</v>
      </c>
      <c r="D23" s="21">
        <f t="shared" si="7"/>
        <v>191.72062904717853</v>
      </c>
      <c r="E23" s="26">
        <v>2570</v>
      </c>
      <c r="F23" s="21">
        <f>E23/C23*100</f>
        <v>103.33735424205869</v>
      </c>
      <c r="G23" s="27">
        <v>2570</v>
      </c>
      <c r="H23" s="21">
        <f>G23/E23*100</f>
        <v>100</v>
      </c>
      <c r="I23" s="28">
        <v>2570</v>
      </c>
      <c r="J23" s="21">
        <f>I23/G23*100</f>
        <v>100</v>
      </c>
    </row>
    <row r="24" spans="1:10" s="11" customFormat="1" ht="36" x14ac:dyDescent="0.3">
      <c r="A24" s="10" t="s">
        <v>19</v>
      </c>
      <c r="B24" s="24">
        <v>5705.6</v>
      </c>
      <c r="C24" s="24">
        <v>5610</v>
      </c>
      <c r="D24" s="21">
        <f t="shared" si="7"/>
        <v>98.324453168816589</v>
      </c>
      <c r="E24" s="26">
        <v>1925</v>
      </c>
      <c r="F24" s="21">
        <f>E24/C24*100</f>
        <v>34.313725490196077</v>
      </c>
      <c r="G24" s="27">
        <v>1315</v>
      </c>
      <c r="H24" s="21">
        <f>G24/E24*100</f>
        <v>68.311688311688314</v>
      </c>
      <c r="I24" s="28">
        <v>1315</v>
      </c>
      <c r="J24" s="21">
        <f>I24/G24*100</f>
        <v>100</v>
      </c>
    </row>
    <row r="25" spans="1:10" s="11" customFormat="1" ht="36" x14ac:dyDescent="0.3">
      <c r="A25" s="10" t="s">
        <v>20</v>
      </c>
      <c r="B25" s="24">
        <v>131785.5</v>
      </c>
      <c r="C25" s="24">
        <v>162692</v>
      </c>
      <c r="D25" s="21">
        <f t="shared" si="7"/>
        <v>123.45212485440355</v>
      </c>
      <c r="E25" s="26">
        <v>108760</v>
      </c>
      <c r="F25" s="21">
        <f>E25/C25*100</f>
        <v>66.850244634032407</v>
      </c>
      <c r="G25" s="27">
        <v>103690</v>
      </c>
      <c r="H25" s="21">
        <f>G25/E25*100</f>
        <v>95.338359691062891</v>
      </c>
      <c r="I25" s="28">
        <v>58750</v>
      </c>
      <c r="J25" s="21">
        <f>I25/G25*100</f>
        <v>56.659272832481435</v>
      </c>
    </row>
    <row r="26" spans="1:10" s="11" customFormat="1" ht="18" x14ac:dyDescent="0.3">
      <c r="A26" s="10" t="s">
        <v>21</v>
      </c>
      <c r="B26" s="24">
        <v>0</v>
      </c>
      <c r="C26" s="24">
        <v>0</v>
      </c>
      <c r="D26" s="21"/>
      <c r="E26" s="26">
        <v>0</v>
      </c>
      <c r="F26" s="21"/>
      <c r="G26" s="27">
        <v>0</v>
      </c>
      <c r="H26" s="21"/>
      <c r="I26" s="28">
        <v>0</v>
      </c>
      <c r="J26" s="21"/>
    </row>
    <row r="27" spans="1:10" s="11" customFormat="1" ht="18" x14ac:dyDescent="0.3">
      <c r="A27" s="10" t="s">
        <v>22</v>
      </c>
      <c r="B27" s="24">
        <v>4817.3999999999996</v>
      </c>
      <c r="C27" s="24">
        <v>3486</v>
      </c>
      <c r="D27" s="21">
        <f t="shared" ref="D27:D38" si="8">C27/B27*100</f>
        <v>72.362685265911068</v>
      </c>
      <c r="E27" s="26">
        <v>2913</v>
      </c>
      <c r="F27" s="21">
        <f t="shared" ref="F27:F38" si="9">E27/C27*100</f>
        <v>83.56282271944923</v>
      </c>
      <c r="G27" s="27">
        <v>2912</v>
      </c>
      <c r="H27" s="21">
        <f t="shared" ref="H27:H34" si="10">G27/E27*100</f>
        <v>99.965671129419846</v>
      </c>
      <c r="I27" s="28">
        <v>2912</v>
      </c>
      <c r="J27" s="21">
        <f t="shared" ref="J27:J38" si="11">I27/G27*100</f>
        <v>100</v>
      </c>
    </row>
    <row r="28" spans="1:10" s="11" customFormat="1" ht="18" x14ac:dyDescent="0.3">
      <c r="A28" s="10" t="s">
        <v>23</v>
      </c>
      <c r="B28" s="24">
        <v>1765.1</v>
      </c>
      <c r="C28" s="24">
        <v>3836.1</v>
      </c>
      <c r="D28" s="21">
        <f t="shared" si="8"/>
        <v>217.33046286329386</v>
      </c>
      <c r="E28" s="21">
        <v>0</v>
      </c>
      <c r="F28" s="21">
        <f t="shared" si="9"/>
        <v>0</v>
      </c>
      <c r="G28" s="27">
        <v>0</v>
      </c>
      <c r="H28" s="21"/>
      <c r="I28" s="28">
        <v>0</v>
      </c>
      <c r="J28" s="21"/>
    </row>
    <row r="29" spans="1:10" s="9" customFormat="1" ht="17.399999999999999" x14ac:dyDescent="0.3">
      <c r="A29" s="19" t="s">
        <v>12</v>
      </c>
      <c r="B29" s="22">
        <f>B30+B35+B36+B37</f>
        <v>1701652.8</v>
      </c>
      <c r="C29" s="22">
        <f>C30+C35+C36+C37</f>
        <v>1742712.9</v>
      </c>
      <c r="D29" s="22">
        <f t="shared" si="8"/>
        <v>102.41295404091832</v>
      </c>
      <c r="E29" s="22">
        <f>E30+E35+E36+E37</f>
        <v>1630202.9</v>
      </c>
      <c r="F29" s="22">
        <f t="shared" si="9"/>
        <v>93.543973881182609</v>
      </c>
      <c r="G29" s="22">
        <f>G30+G35+G36+G37</f>
        <v>1591918.0999999999</v>
      </c>
      <c r="H29" s="22">
        <f t="shared" si="10"/>
        <v>97.651531597692525</v>
      </c>
      <c r="I29" s="22">
        <f>I30+I35+I36+I37</f>
        <v>1573622.7999999998</v>
      </c>
      <c r="J29" s="22">
        <f t="shared" si="11"/>
        <v>98.850738615259161</v>
      </c>
    </row>
    <row r="30" spans="1:10" ht="54" x14ac:dyDescent="0.3">
      <c r="A30" s="20" t="s">
        <v>9</v>
      </c>
      <c r="B30" s="21">
        <f>SUM(B31:B34)</f>
        <v>1704067</v>
      </c>
      <c r="C30" s="21">
        <f>SUM(C31:C34)</f>
        <v>1744047.7</v>
      </c>
      <c r="D30" s="21">
        <f t="shared" si="8"/>
        <v>102.34619296072279</v>
      </c>
      <c r="E30" s="21">
        <f>SUM(E31:E34)</f>
        <v>1630202.9</v>
      </c>
      <c r="F30" s="21">
        <f t="shared" si="9"/>
        <v>93.47238037124788</v>
      </c>
      <c r="G30" s="21">
        <f>SUM(G31:G34)</f>
        <v>1591918.0999999999</v>
      </c>
      <c r="H30" s="21">
        <f t="shared" si="10"/>
        <v>97.651531597692525</v>
      </c>
      <c r="I30" s="21">
        <f>SUM(I31:I34)</f>
        <v>1573622.7999999998</v>
      </c>
      <c r="J30" s="21">
        <f t="shared" si="11"/>
        <v>98.850738615259161</v>
      </c>
    </row>
    <row r="31" spans="1:10" ht="18" x14ac:dyDescent="0.3">
      <c r="A31" s="10" t="s">
        <v>24</v>
      </c>
      <c r="B31" s="24">
        <v>219369.1</v>
      </c>
      <c r="C31" s="24">
        <v>29624.5</v>
      </c>
      <c r="D31" s="21">
        <f t="shared" si="8"/>
        <v>13.504408779540967</v>
      </c>
      <c r="E31" s="21">
        <v>18069</v>
      </c>
      <c r="F31" s="21">
        <f t="shared" si="9"/>
        <v>60.993434488345798</v>
      </c>
      <c r="G31" s="21">
        <v>23342.7</v>
      </c>
      <c r="H31" s="21">
        <f t="shared" si="10"/>
        <v>129.18645193425203</v>
      </c>
      <c r="I31" s="21">
        <v>19768.7</v>
      </c>
      <c r="J31" s="21">
        <f t="shared" si="11"/>
        <v>84.689003414343659</v>
      </c>
    </row>
    <row r="32" spans="1:10" ht="18" x14ac:dyDescent="0.3">
      <c r="A32" s="10" t="s">
        <v>26</v>
      </c>
      <c r="B32" s="24">
        <v>342933</v>
      </c>
      <c r="C32" s="24">
        <v>433682.6</v>
      </c>
      <c r="D32" s="21">
        <f t="shared" si="8"/>
        <v>126.46277844360267</v>
      </c>
      <c r="E32" s="21">
        <v>233944.4</v>
      </c>
      <c r="F32" s="21">
        <f t="shared" si="9"/>
        <v>53.943690616132635</v>
      </c>
      <c r="G32" s="21">
        <v>188938.2</v>
      </c>
      <c r="H32" s="21">
        <f t="shared" si="10"/>
        <v>80.762010118643573</v>
      </c>
      <c r="I32" s="21">
        <v>195550</v>
      </c>
      <c r="J32" s="21">
        <f t="shared" si="11"/>
        <v>103.49945114328388</v>
      </c>
    </row>
    <row r="33" spans="1:10" ht="18" x14ac:dyDescent="0.3">
      <c r="A33" s="10" t="s">
        <v>10</v>
      </c>
      <c r="B33" s="24">
        <v>1090300</v>
      </c>
      <c r="C33" s="24">
        <v>1223237.3</v>
      </c>
      <c r="D33" s="21">
        <f t="shared" si="8"/>
        <v>112.19272677244795</v>
      </c>
      <c r="E33" s="21">
        <v>1320629</v>
      </c>
      <c r="F33" s="21">
        <f t="shared" si="9"/>
        <v>107.96179939902093</v>
      </c>
      <c r="G33" s="21">
        <v>1322202</v>
      </c>
      <c r="H33" s="21">
        <f t="shared" si="10"/>
        <v>100.11910990899034</v>
      </c>
      <c r="I33" s="21">
        <v>1300994.2</v>
      </c>
      <c r="J33" s="21">
        <f t="shared" si="11"/>
        <v>98.396024208101323</v>
      </c>
    </row>
    <row r="34" spans="1:10" ht="18" x14ac:dyDescent="0.3">
      <c r="A34" s="10" t="s">
        <v>11</v>
      </c>
      <c r="B34" s="24">
        <v>51464.9</v>
      </c>
      <c r="C34" s="24">
        <v>57503.3</v>
      </c>
      <c r="D34" s="21">
        <f t="shared" si="8"/>
        <v>111.73304524054259</v>
      </c>
      <c r="E34" s="21">
        <v>57560.5</v>
      </c>
      <c r="F34" s="21">
        <f t="shared" si="9"/>
        <v>100.09947255201006</v>
      </c>
      <c r="G34" s="21">
        <v>57435.199999999997</v>
      </c>
      <c r="H34" s="21">
        <f t="shared" si="10"/>
        <v>99.782315997949979</v>
      </c>
      <c r="I34" s="21">
        <v>57309.9</v>
      </c>
      <c r="J34" s="21">
        <f t="shared" si="11"/>
        <v>99.781841100927664</v>
      </c>
    </row>
    <row r="35" spans="1:10" ht="18" x14ac:dyDescent="0.3">
      <c r="A35" s="10" t="s">
        <v>25</v>
      </c>
      <c r="B35" s="24">
        <v>20</v>
      </c>
      <c r="C35" s="24">
        <v>519</v>
      </c>
      <c r="D35" s="21">
        <f t="shared" si="8"/>
        <v>2595</v>
      </c>
      <c r="E35" s="21"/>
      <c r="F35" s="21"/>
      <c r="G35" s="21"/>
      <c r="H35" s="21"/>
      <c r="I35" s="21"/>
      <c r="J35" s="21"/>
    </row>
    <row r="36" spans="1:10" ht="144" x14ac:dyDescent="0.3">
      <c r="A36" s="10" t="s">
        <v>42</v>
      </c>
      <c r="B36" s="21">
        <v>2394.6999999999998</v>
      </c>
      <c r="C36" s="21">
        <v>1694.8</v>
      </c>
      <c r="D36" s="21">
        <f t="shared" si="8"/>
        <v>70.772956946590398</v>
      </c>
      <c r="E36" s="21"/>
      <c r="F36" s="21">
        <f t="shared" si="9"/>
        <v>0</v>
      </c>
      <c r="G36" s="21"/>
      <c r="H36" s="21"/>
      <c r="I36" s="21"/>
      <c r="J36" s="21"/>
    </row>
    <row r="37" spans="1:10" ht="90" x14ac:dyDescent="0.3">
      <c r="A37" s="10" t="s">
        <v>43</v>
      </c>
      <c r="B37" s="21">
        <v>-4828.8999999999996</v>
      </c>
      <c r="C37" s="21">
        <v>-3548.6</v>
      </c>
      <c r="D37" s="21"/>
      <c r="E37" s="21"/>
      <c r="F37" s="21"/>
      <c r="G37" s="21"/>
      <c r="H37" s="21"/>
      <c r="I37" s="21"/>
      <c r="J37" s="21"/>
    </row>
    <row r="38" spans="1:10" s="9" customFormat="1" ht="17.399999999999999" x14ac:dyDescent="0.3">
      <c r="A38" s="8" t="s">
        <v>13</v>
      </c>
      <c r="B38" s="22">
        <f>B7+B29</f>
        <v>2997369</v>
      </c>
      <c r="C38" s="22">
        <f t="shared" ref="C38" si="12">C7+C29</f>
        <v>3267224</v>
      </c>
      <c r="D38" s="22">
        <f t="shared" si="8"/>
        <v>109.00306235234967</v>
      </c>
      <c r="E38" s="22">
        <f>E7+E29</f>
        <v>3176434.9</v>
      </c>
      <c r="F38" s="22">
        <f t="shared" si="9"/>
        <v>97.221215931322732</v>
      </c>
      <c r="G38" s="22">
        <f>G7+G29</f>
        <v>3139251.0999999996</v>
      </c>
      <c r="H38" s="22">
        <f>G38/E38*100</f>
        <v>98.829385736820853</v>
      </c>
      <c r="I38" s="22">
        <f>I7+I29</f>
        <v>3074535.8</v>
      </c>
      <c r="J38" s="22">
        <f t="shared" si="11"/>
        <v>97.938511513144007</v>
      </c>
    </row>
    <row r="40" spans="1:10" ht="18" x14ac:dyDescent="0.3">
      <c r="A40" s="29"/>
      <c r="B40" s="29"/>
    </row>
    <row r="41" spans="1:10" ht="17.399999999999999" x14ac:dyDescent="0.3">
      <c r="A41" s="12"/>
    </row>
    <row r="42" spans="1:10" ht="17.399999999999999" x14ac:dyDescent="0.3">
      <c r="A42" s="1"/>
    </row>
  </sheetData>
  <mergeCells count="4">
    <mergeCell ref="A40:B40"/>
    <mergeCell ref="A1:J1"/>
    <mergeCell ref="G3:J3"/>
    <mergeCell ref="A2:J2"/>
  </mergeCells>
  <pageMargins left="0.43307086614173229" right="0.23622047244094491" top="0.27559055118110237" bottom="0.27559055118110237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доходам</vt:lpstr>
      <vt:lpstr>'По доходам'!Область_печати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Usr15</cp:lastModifiedBy>
  <cp:lastPrinted>2022-12-30T09:41:31Z</cp:lastPrinted>
  <dcterms:created xsi:type="dcterms:W3CDTF">2018-09-19T09:35:03Z</dcterms:created>
  <dcterms:modified xsi:type="dcterms:W3CDTF">2023-11-28T13:05:16Z</dcterms:modified>
</cp:coreProperties>
</file>